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1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<sst xmlns="http://schemas.openxmlformats.org/spreadsheetml/2006/main" count="166" uniqueCount="113">
  <si>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</si>
  <si>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</si>
  <si>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</si>
  <si>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</si>
  <si>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</si>
  <si>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</si>
  <si>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</si>
  <si>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</si>
  <si>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</si>
  <si>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</si>
  <si>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</si>
  <si>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</si>
  <si>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</si>
  <si>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</si>
  <si>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</si>
  <si>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</si>
  <si>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</si>
  <si>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</si>
  <si>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</si>
  <si>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</si>
  <si>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</si>
  <si>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</si>
  <si>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</si>
  <si>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</si>
  <si>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</si>
  <si>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</si>
  <si>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</si>
  <si>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</si>
  <si>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</si>
  <si>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</si>
  <si>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</si>
  <si>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</si>
  <si>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</si>
  <si>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</si>
  <si>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</si>
  <si>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</si>
  <si>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</si>
  <si>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</si>
  <si>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</si>
  <si>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</si>
  <si>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</si>
  <si>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</si>
  <si>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</si>
  <si>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</si>
  <si>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</si>
  <si>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</si>
  <si>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</si>
  <si>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</si>
  <si>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</si>
  <si>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</si>
  <si>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</si>
  <si>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</si>
  <si>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</si>
  <si>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</si>
  <si>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</si>
  <si>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</si>
  <si>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</si>
  <si>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</si>
  <si>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</si>
  <si>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</si>
  <si>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</si>
  <si>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</si>
  <si>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</si>
  <si>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</si>
  <si>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</si>
  <si>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</si>
  <si>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</si>
  <si>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</si>
  <si>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</si>
  <si>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</si>
  <si>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</si>
  <si>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</si>
  <si>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</si>
  <si>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</si>
  <si>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</si>
  <si>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</si>
  <si>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</si>
  <si>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</si>
  <si>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</si>
  <si>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</si>
  <si>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</si>
  <si>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</si>
  <si>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</si>
  <si>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</si>
  <si>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</si>
  <si>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</si>
  <si>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</si>
  <si>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</si>
  <si>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</si>
  <si>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</si>
  <si>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</si>
  <si>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</si>
  <si>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</si>
  <si>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</si>
  <si>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</si>
  <si>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</si>
  <si>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</si>
  <si>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</si>
  <si>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</si>
  <si>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</si>
  <si>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</si>
  <si>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</si>
  <si>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</si>
  <si>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</si>
  <si>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</si>
  <si>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</si>
  <si>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</si>
  <si>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</si>
  <si>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</si>
  <si>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</si>
  <si>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</si>
  <si>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</si>
  <si>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23.11.2018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</si>
</sst>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177055.7</c:v>
                </c:pt>
                <c:pt idx="1">
                  <c:v>166756.41000000006</c:v>
                </c:pt>
                <c:pt idx="2">
                  <c:v>1731.1000000000004</c:v>
                </c:pt>
                <c:pt idx="3">
                  <c:v>8568.18999999995</c:v>
                </c:pt>
              </c:numCache>
            </c:numRef>
          </c:val>
          <c:shape val="box"/>
        </c:ser>
        <c:shape val="box"/>
        <c:axId val="23112429"/>
        <c:axId val="42340038"/>
      </c:bar3DChart>
      <c:catAx>
        <c:axId val="2311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40038"/>
        <c:crosses val="autoZero"/>
        <c:auto val="1"/>
        <c:lblOffset val="100"/>
        <c:tickLblSkip val="1"/>
        <c:noMultiLvlLbl val="0"/>
      </c:catAx>
      <c:valAx>
        <c:axId val="42340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677266.2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61.7</c:v>
                </c:pt>
                <c:pt idx="4">
                  <c:v>31113</c:v>
                </c:pt>
                <c:pt idx="5">
                  <c:v>61378.399999999994</c:v>
                </c:pt>
                <c:pt idx="6">
                  <c:v>10766.799999999996</c:v>
                </c:pt>
                <c:pt idx="7">
                  <c:v>18241.499999999804</c:v>
                </c:pt>
              </c:numCache>
            </c:numRef>
          </c:val>
          <c:shape val="box"/>
        </c:ser>
        <c:shape val="box"/>
        <c:axId val="64571927"/>
        <c:axId val="56721184"/>
      </c:bar3DChart>
      <c:catAx>
        <c:axId val="64571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21184"/>
        <c:crosses val="autoZero"/>
        <c:auto val="1"/>
        <c:lblOffset val="100"/>
        <c:tickLblSkip val="1"/>
        <c:noMultiLvlLbl val="0"/>
      </c:catAx>
      <c:valAx>
        <c:axId val="56721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1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338198.2</c:v>
                </c:pt>
                <c:pt idx="1">
                  <c:v>208143.7</c:v>
                </c:pt>
                <c:pt idx="2">
                  <c:v>338198.2</c:v>
                </c:pt>
              </c:numCache>
            </c:numRef>
          </c:val>
          <c:shape val="box"/>
        </c:ser>
        <c:shape val="box"/>
        <c:axId val="11882017"/>
        <c:axId val="6186330"/>
      </c:bar3DChart>
      <c:catAx>
        <c:axId val="1188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330"/>
        <c:crosses val="autoZero"/>
        <c:auto val="1"/>
        <c:lblOffset val="100"/>
        <c:tickLblSkip val="1"/>
        <c:noMultiLvlLbl val="0"/>
      </c:catAx>
      <c:valAx>
        <c:axId val="6186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82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20507.300000000007</c:v>
                </c:pt>
                <c:pt idx="1">
                  <c:v>10946</c:v>
                </c:pt>
                <c:pt idx="2">
                  <c:v>59.6</c:v>
                </c:pt>
                <c:pt idx="3">
                  <c:v>1116.3999999999999</c:v>
                </c:pt>
                <c:pt idx="4">
                  <c:v>776.4999999999999</c:v>
                </c:pt>
                <c:pt idx="5">
                  <c:v>84.4</c:v>
                </c:pt>
                <c:pt idx="6">
                  <c:v>7524.400000000007</c:v>
                </c:pt>
              </c:numCache>
            </c:numRef>
          </c:val>
          <c:shape val="box"/>
        </c:ser>
        <c:shape val="box"/>
        <c:axId val="17076491"/>
        <c:axId val="33835892"/>
      </c:bar3DChart>
      <c:catAx>
        <c:axId val="17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5892"/>
        <c:crosses val="autoZero"/>
        <c:auto val="1"/>
        <c:lblOffset val="100"/>
        <c:tickLblSkip val="1"/>
        <c:noMultiLvlLbl val="0"/>
      </c:catAx>
      <c:valAx>
        <c:axId val="33835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6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27512.899999999994</c:v>
                </c:pt>
                <c:pt idx="1">
                  <c:v>16219</c:v>
                </c:pt>
                <c:pt idx="2">
                  <c:v>2.7</c:v>
                </c:pt>
                <c:pt idx="3">
                  <c:v>783.4000000000001</c:v>
                </c:pt>
                <c:pt idx="4">
                  <c:v>623.5</c:v>
                </c:pt>
                <c:pt idx="5">
                  <c:v>1096</c:v>
                </c:pt>
                <c:pt idx="6">
                  <c:v>8788.299999999994</c:v>
                </c:pt>
              </c:numCache>
            </c:numRef>
          </c:val>
          <c:shape val="box"/>
        </c:ser>
        <c:shape val="box"/>
        <c:axId val="49597653"/>
        <c:axId val="8493934"/>
      </c:bar3DChart>
      <c:catAx>
        <c:axId val="495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93934"/>
        <c:crosses val="autoZero"/>
        <c:auto val="1"/>
        <c:lblOffset val="100"/>
        <c:tickLblSkip val="2"/>
        <c:noMultiLvlLbl val="0"/>
      </c:catAx>
      <c:valAx>
        <c:axId val="8493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7511.200000000001</c:v>
                </c:pt>
                <c:pt idx="1">
                  <c:v>2554.1000000000004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709.3000000000001</c:v>
                </c:pt>
              </c:numCache>
            </c:numRef>
          </c:val>
          <c:shape val="box"/>
        </c:ser>
        <c:shape val="box"/>
        <c:axId val="14392191"/>
        <c:axId val="15048520"/>
      </c:bar3DChart>
      <c:catAx>
        <c:axId val="1439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8520"/>
        <c:crosses val="autoZero"/>
        <c:auto val="1"/>
        <c:lblOffset val="100"/>
        <c:tickLblSkip val="1"/>
        <c:noMultiLvlLbl val="0"/>
      </c:catAx>
      <c:valAx>
        <c:axId val="1504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2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37082.9</c:v>
                </c:pt>
              </c:numCache>
            </c:numRef>
          </c:val>
          <c:shape val="box"/>
        </c:ser>
        <c:shape val="box"/>
        <c:axId val="52459273"/>
        <c:axId val="37388546"/>
      </c:bar3DChart>
      <c:catAx>
        <c:axId val="5245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88546"/>
        <c:crosses val="autoZero"/>
        <c:auto val="1"/>
        <c:lblOffset val="100"/>
        <c:tickLblSkip val="1"/>
        <c:noMultiLvlLbl val="0"/>
      </c:catAx>
      <c:valAx>
        <c:axId val="37388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677266.2</c:v>
                </c:pt>
                <c:pt idx="1">
                  <c:v>338198.2</c:v>
                </c:pt>
                <c:pt idx="2">
                  <c:v>20507.300000000007</c:v>
                </c:pt>
                <c:pt idx="3">
                  <c:v>27512.899999999994</c:v>
                </c:pt>
                <c:pt idx="4">
                  <c:v>7511.200000000001</c:v>
                </c:pt>
                <c:pt idx="5">
                  <c:v>177055.7</c:v>
                </c:pt>
                <c:pt idx="6">
                  <c:v>37082.9</c:v>
                </c:pt>
              </c:numCache>
            </c:numRef>
          </c:val>
          <c:shape val="box"/>
        </c:ser>
        <c:shape val="box"/>
        <c:axId val="50772339"/>
        <c:axId val="8342172"/>
      </c:bar3DChart>
      <c:catAx>
        <c:axId val="5077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42172"/>
        <c:crosses val="autoZero"/>
        <c:auto val="1"/>
        <c:lblOffset val="100"/>
        <c:tickLblSkip val="1"/>
        <c:noMultiLvlLbl val="0"/>
      </c:catAx>
      <c:valAx>
        <c:axId val="834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764468.0100000002</c:v>
                </c:pt>
                <c:pt idx="1">
                  <c:v>76810</c:v>
                </c:pt>
                <c:pt idx="2">
                  <c:v>32407.1</c:v>
                </c:pt>
                <c:pt idx="3">
                  <c:v>24719.099999999995</c:v>
                </c:pt>
                <c:pt idx="4">
                  <c:v>65.10000000000001</c:v>
                </c:pt>
                <c:pt idx="5">
                  <c:v>860672.7899999995</c:v>
                </c:pt>
              </c:numCache>
            </c:numRef>
          </c:val>
          <c:shape val="box"/>
        </c:ser>
        <c:shape val="box"/>
        <c:axId val="5741757"/>
        <c:axId val="58844694"/>
      </c:bar3DChart>
      <c:catAx>
        <c:axId val="5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4694"/>
        <c:crosses val="autoZero"/>
        <c:auto val="1"/>
        <c:lblOffset val="100"/>
        <c:tickLblSkip val="1"/>
        <c:noMultiLvlLbl val="0"/>
      </c:catAx>
      <c:valAx>
        <c:axId val="58844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7" sqref="L37"/>
    </sheetView>
  </sheetViews>
  <sheetFormatPr defaultColWidth="9.00390625" defaultRowHeight="12.75"/>
  <cols>
    <col min="1" max="1" width="66.875" style="134" customWidth="1"/>
    <col min="2" max="2" width="19.00390625" style="134" customWidth="1"/>
    <col min="3" max="3" width="18.375" style="135" customWidth="1"/>
    <col min="4" max="4" width="19.00390625" style="135" customWidth="1"/>
    <col min="5" max="5" width="17.25390625" style="135" customWidth="1"/>
    <col min="6" max="7" width="19.375" style="135" customWidth="1"/>
    <col min="8" max="8" width="19.75390625" style="135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</f>
        <v>677266.2</v>
      </c>
      <c r="E6" s="3">
        <f>D6/D154*100</f>
        <v>38.49980055619157</v>
      </c>
      <c r="F6" s="3">
        <f>D6/B6*100</f>
        <v>89.867095417664</v>
      </c>
      <c r="G6" s="3">
        <f aca="true" t="shared" si="0" ref="G6:G43">D6/C6*100</f>
        <v>81.88249921776729</v>
      </c>
      <c r="H6" s="36">
        <f>B6-D6</f>
        <v>76364.70000000007</v>
      </c>
      <c r="I6" s="36">
        <f aca="true" t="shared" si="1" ref="I6:I43">C6-D6</f>
        <v>149853.40000000002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</f>
        <v>232201.29999999993</v>
      </c>
      <c r="E7" s="130">
        <f>D7/D6*100</f>
        <v>34.28508613009183</v>
      </c>
      <c r="F7" s="130">
        <f>D7/B7*100</f>
        <v>95.8156998220693</v>
      </c>
      <c r="G7" s="130">
        <f>D7/C7*100</f>
        <v>88.45170761884154</v>
      </c>
      <c r="H7" s="129">
        <f>B7-D7</f>
        <v>10140.300000000076</v>
      </c>
      <c r="I7" s="129">
        <f t="shared" si="1"/>
        <v>30316.300000000047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4">
        <f>D8/D6*100</f>
        <v>82.0511639293383</v>
      </c>
      <c r="F8" s="94">
        <f>D8/B8*100</f>
        <v>92.13710984449244</v>
      </c>
      <c r="G8" s="94">
        <f t="shared" si="0"/>
        <v>84.64472371055382</v>
      </c>
      <c r="H8" s="92">
        <f>B8-D8</f>
        <v>47423.299999999814</v>
      </c>
      <c r="I8" s="92">
        <f t="shared" si="1"/>
        <v>100809.59999999986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</f>
        <v>61.7</v>
      </c>
      <c r="E9" s="114">
        <f>D9/D6*100</f>
        <v>0.00911015491397622</v>
      </c>
      <c r="F9" s="94">
        <f>D9/B9*100</f>
        <v>63.1525076765609</v>
      </c>
      <c r="G9" s="94">
        <f t="shared" si="0"/>
        <v>63.1525076765609</v>
      </c>
      <c r="H9" s="92">
        <f aca="true" t="shared" si="2" ref="H9:H43">B9-D9</f>
        <v>36</v>
      </c>
      <c r="I9" s="92">
        <f t="shared" si="1"/>
        <v>36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</f>
        <v>31113</v>
      </c>
      <c r="E10" s="94">
        <f>D10/D6*100</f>
        <v>4.593910046005544</v>
      </c>
      <c r="F10" s="94">
        <f aca="true" t="shared" si="3" ref="F10:F41">D10/B10*100</f>
        <v>85.90740786759771</v>
      </c>
      <c r="G10" s="94">
        <f t="shared" si="0"/>
        <v>76.92326710642126</v>
      </c>
      <c r="H10" s="92">
        <f t="shared" si="2"/>
        <v>5103.9000000000015</v>
      </c>
      <c r="I10" s="92">
        <f t="shared" si="1"/>
        <v>9333.800000000003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</f>
        <v>61378.399999999994</v>
      </c>
      <c r="E11" s="94">
        <f>D11/D6*100</f>
        <v>9.06266989257695</v>
      </c>
      <c r="F11" s="94">
        <f t="shared" si="3"/>
        <v>81.77495446836231</v>
      </c>
      <c r="G11" s="94">
        <f t="shared" si="0"/>
        <v>69.61180596195635</v>
      </c>
      <c r="H11" s="92">
        <f t="shared" si="2"/>
        <v>13679.300000000017</v>
      </c>
      <c r="I11" s="92">
        <f t="shared" si="1"/>
        <v>26794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</f>
        <v>10766.799999999996</v>
      </c>
      <c r="E12" s="94">
        <f>D12/D6*100</f>
        <v>1.5897441803533081</v>
      </c>
      <c r="F12" s="94">
        <f t="shared" si="3"/>
        <v>92.78604607071756</v>
      </c>
      <c r="G12" s="94">
        <f t="shared" si="0"/>
        <v>84.52504317789288</v>
      </c>
      <c r="H12" s="92">
        <f>B12-D12</f>
        <v>837.100000000004</v>
      </c>
      <c r="I12" s="92">
        <f t="shared" si="1"/>
        <v>1971.2000000000044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18241.499999999804</v>
      </c>
      <c r="E13" s="94">
        <f>D13/D6*100</f>
        <v>2.693401796811919</v>
      </c>
      <c r="F13" s="94">
        <f t="shared" si="3"/>
        <v>66.26862743673314</v>
      </c>
      <c r="G13" s="94">
        <f t="shared" si="0"/>
        <v>62.577400575636744</v>
      </c>
      <c r="H13" s="92">
        <f t="shared" si="2"/>
        <v>9285.100000000224</v>
      </c>
      <c r="I13" s="92">
        <f t="shared" si="1"/>
        <v>10908.800000000141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</f>
        <v>338198.2</v>
      </c>
      <c r="E18" s="3">
        <f>D18/D154*100</f>
        <v>19.22517800011722</v>
      </c>
      <c r="F18" s="3">
        <f>D18/B18*100</f>
        <v>93.18015191586522</v>
      </c>
      <c r="G18" s="3">
        <f t="shared" si="0"/>
        <v>83.28017278634731</v>
      </c>
      <c r="H18" s="36">
        <f>B18-D18</f>
        <v>24752.699999999953</v>
      </c>
      <c r="I18" s="36">
        <f t="shared" si="1"/>
        <v>67898.69999999995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</f>
        <v>208143.7</v>
      </c>
      <c r="E19" s="130">
        <f>D19/D18*100</f>
        <v>61.54488699230215</v>
      </c>
      <c r="F19" s="130">
        <f t="shared" si="3"/>
        <v>98.17311819335242</v>
      </c>
      <c r="G19" s="130">
        <f t="shared" si="0"/>
        <v>91.40663768851681</v>
      </c>
      <c r="H19" s="129">
        <f t="shared" si="2"/>
        <v>3873.2999999999884</v>
      </c>
      <c r="I19" s="129">
        <f t="shared" si="1"/>
        <v>19568.099999999977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338198.2</v>
      </c>
      <c r="E25" s="94">
        <f>D25/D18*100</f>
        <v>100</v>
      </c>
      <c r="F25" s="94">
        <f t="shared" si="3"/>
        <v>93.18015191586522</v>
      </c>
      <c r="G25" s="94">
        <f t="shared" si="0"/>
        <v>83.28017278634731</v>
      </c>
      <c r="H25" s="92">
        <f t="shared" si="2"/>
        <v>24752.699999999953</v>
      </c>
      <c r="I25" s="92">
        <f t="shared" si="1"/>
        <v>67898.69999999995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</f>
        <v>20507.300000000007</v>
      </c>
      <c r="E33" s="3">
        <f>D33/D154*100</f>
        <v>1.1657557396869764</v>
      </c>
      <c r="F33" s="3">
        <f>D33/B33*100</f>
        <v>91.70109823281108</v>
      </c>
      <c r="G33" s="3">
        <f t="shared" si="0"/>
        <v>82.45963931723601</v>
      </c>
      <c r="H33" s="36">
        <f t="shared" si="2"/>
        <v>1855.8999999999942</v>
      </c>
      <c r="I33" s="36">
        <f t="shared" si="1"/>
        <v>4362.19999999999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</f>
        <v>10946</v>
      </c>
      <c r="E34" s="94">
        <f>D34/D33*100</f>
        <v>53.376114846908166</v>
      </c>
      <c r="F34" s="94">
        <f t="shared" si="3"/>
        <v>92.25219758455326</v>
      </c>
      <c r="G34" s="94">
        <f t="shared" si="0"/>
        <v>84.54729427031035</v>
      </c>
      <c r="H34" s="92">
        <f t="shared" si="2"/>
        <v>919.3000000000011</v>
      </c>
      <c r="I34" s="92">
        <f t="shared" si="1"/>
        <v>2000.6000000000004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0.29062821531844746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</f>
        <v>1116.3999999999999</v>
      </c>
      <c r="E36" s="94">
        <f>D36/D33*100</f>
        <v>5.443915093649576</v>
      </c>
      <c r="F36" s="94">
        <f t="shared" si="3"/>
        <v>75.67787418655095</v>
      </c>
      <c r="G36" s="94">
        <f t="shared" si="0"/>
        <v>62.613572630398195</v>
      </c>
      <c r="H36" s="92">
        <f t="shared" si="2"/>
        <v>358.8000000000004</v>
      </c>
      <c r="I36" s="92">
        <f t="shared" si="1"/>
        <v>666.6000000000001</v>
      </c>
      <c r="J36" s="150"/>
      <c r="K36" s="151"/>
    </row>
    <row r="37" spans="1:12" s="84" customFormat="1" ht="18.75">
      <c r="A37" s="103" t="s">
        <v>7</v>
      </c>
      <c r="B37" s="123">
        <f>766.6+2+20.5</f>
        <v>789.1</v>
      </c>
      <c r="C37" s="124">
        <v>1008</v>
      </c>
      <c r="D37" s="96">
        <f>44.8+25.1+1.6+0.5+2.7+1+6.3+8.5+2.5+36.6+1.5+4.5+23.6+4.1+106.1+32.6+9.7+2.5+4.3+1.9+2.2+5.9+0.2+124.8+6.7+179.9+41.5+2.4+6.3+14.7+42.8+20.1+5+3.6</f>
        <v>776.4999999999999</v>
      </c>
      <c r="E37" s="99">
        <f>D37/D33*100</f>
        <v>3.7864565301136652</v>
      </c>
      <c r="F37" s="99">
        <f t="shared" si="3"/>
        <v>98.4032442022557</v>
      </c>
      <c r="G37" s="99">
        <f t="shared" si="0"/>
        <v>77.03373015873015</v>
      </c>
      <c r="H37" s="96">
        <f t="shared" si="2"/>
        <v>12.600000000000136</v>
      </c>
      <c r="I37" s="96">
        <f t="shared" si="1"/>
        <v>231.5000000000001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</f>
        <v>84.4</v>
      </c>
      <c r="E38" s="94">
        <f>D38/D33*100</f>
        <v>0.41156076128988206</v>
      </c>
      <c r="F38" s="94">
        <f t="shared" si="3"/>
        <v>100</v>
      </c>
      <c r="G38" s="94">
        <f t="shared" si="0"/>
        <v>94.30167597765364</v>
      </c>
      <c r="H38" s="92">
        <f t="shared" si="2"/>
        <v>0</v>
      </c>
      <c r="I38" s="92">
        <f t="shared" si="1"/>
        <v>5.099999999999994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8089.5999999999985</v>
      </c>
      <c r="C39" s="112">
        <f>C33-C34-C36-C37-C35-C38</f>
        <v>8961.299999999996</v>
      </c>
      <c r="D39" s="112">
        <f>D33-D34-D36-D37-D35-D38</f>
        <v>7524.400000000007</v>
      </c>
      <c r="E39" s="94">
        <f>D39/D33*100</f>
        <v>36.691324552720275</v>
      </c>
      <c r="F39" s="94">
        <f t="shared" si="3"/>
        <v>93.01325158227857</v>
      </c>
      <c r="G39" s="94">
        <f t="shared" si="0"/>
        <v>83.96549607757815</v>
      </c>
      <c r="H39" s="92">
        <f>B39-D39</f>
        <v>565.1999999999916</v>
      </c>
      <c r="I39" s="92">
        <f t="shared" si="1"/>
        <v>1436.8999999999887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</f>
        <v>689.1999999999999</v>
      </c>
      <c r="E43" s="3">
        <f>D43/D154*100</f>
        <v>0.03917818804973175</v>
      </c>
      <c r="F43" s="3">
        <f>D43/B43*100</f>
        <v>45.119476268412434</v>
      </c>
      <c r="G43" s="3">
        <f t="shared" si="0"/>
        <v>43.239851935504106</v>
      </c>
      <c r="H43" s="36">
        <f t="shared" si="2"/>
        <v>838.3000000000001</v>
      </c>
      <c r="I43" s="36">
        <f t="shared" si="1"/>
        <v>904.7000000000002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</f>
        <v>11332.699999999999</v>
      </c>
      <c r="E45" s="3">
        <f>D45/D154*100</f>
        <v>0.6442174284840322</v>
      </c>
      <c r="F45" s="3">
        <f>D45/B45*100</f>
        <v>91.93694936154331</v>
      </c>
      <c r="G45" s="3">
        <f aca="true" t="shared" si="5" ref="G45:G76">D45/C45*100</f>
        <v>83.47414243939807</v>
      </c>
      <c r="H45" s="36">
        <f>B45-D45</f>
        <v>993.9000000000015</v>
      </c>
      <c r="I45" s="36">
        <f aca="true" t="shared" si="6" ref="I45:I77">C45-D45</f>
        <v>2243.6000000000004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</f>
        <v>10414.2</v>
      </c>
      <c r="E46" s="94">
        <f>D46/D45*100</f>
        <v>91.89513531638535</v>
      </c>
      <c r="F46" s="94">
        <f aca="true" t="shared" si="7" ref="F46:F74">D46/B46*100</f>
        <v>92.57395818517993</v>
      </c>
      <c r="G46" s="94">
        <f t="shared" si="5"/>
        <v>84.96948533011326</v>
      </c>
      <c r="H46" s="92">
        <f aca="true" t="shared" si="8" ref="H46:H74">B46-D46</f>
        <v>835.3999999999978</v>
      </c>
      <c r="I46" s="92">
        <f t="shared" si="6"/>
        <v>1842.199999999999</v>
      </c>
      <c r="J46" s="150"/>
      <c r="K46" s="151"/>
    </row>
    <row r="47" spans="1:12" s="149" customFormat="1" ht="18">
      <c r="A47" s="90" t="s">
        <v>2</v>
      </c>
      <c r="B47" s="112">
        <f>0.8+0.7</f>
        <v>1.5</v>
      </c>
      <c r="C47" s="113">
        <v>1.5</v>
      </c>
      <c r="D47" s="92">
        <f>0.7</f>
        <v>0.7</v>
      </c>
      <c r="E47" s="94">
        <f>D47/D45*100</f>
        <v>0.006176815763233827</v>
      </c>
      <c r="F47" s="94">
        <f t="shared" si="7"/>
        <v>46.666666666666664</v>
      </c>
      <c r="G47" s="94">
        <f t="shared" si="5"/>
        <v>46.666666666666664</v>
      </c>
      <c r="H47" s="92">
        <f t="shared" si="8"/>
        <v>0.8</v>
      </c>
      <c r="I47" s="92">
        <f t="shared" si="6"/>
        <v>0.8</v>
      </c>
      <c r="J47" s="150"/>
      <c r="K47" s="170"/>
      <c r="L47" s="150"/>
    </row>
    <row r="48" spans="1:12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0.5294413511343281</v>
      </c>
      <c r="F48" s="94">
        <f t="shared" si="7"/>
        <v>76.23888182973316</v>
      </c>
      <c r="G48" s="94">
        <f t="shared" si="5"/>
        <v>60.66734074823054</v>
      </c>
      <c r="H48" s="92">
        <f t="shared" si="8"/>
        <v>18.700000000000003</v>
      </c>
      <c r="I48" s="92">
        <f t="shared" si="6"/>
        <v>38.900000000000006</v>
      </c>
      <c r="J48" s="150"/>
      <c r="K48" s="170"/>
      <c r="L48" s="150"/>
    </row>
    <row r="49" spans="1:12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</f>
        <v>572.1999999999999</v>
      </c>
      <c r="E49" s="94">
        <f>D49/D45*100</f>
        <v>5.049105685317709</v>
      </c>
      <c r="F49" s="94">
        <f t="shared" si="7"/>
        <v>83.59386413440465</v>
      </c>
      <c r="G49" s="94">
        <f t="shared" si="5"/>
        <v>65.03750852466469</v>
      </c>
      <c r="H49" s="92">
        <f t="shared" si="8"/>
        <v>112.30000000000007</v>
      </c>
      <c r="I49" s="92">
        <f t="shared" si="6"/>
        <v>307.6</v>
      </c>
      <c r="J49" s="150"/>
      <c r="K49" s="170"/>
      <c r="L49" s="150"/>
    </row>
    <row r="50" spans="1:12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285.59999999999826</v>
      </c>
      <c r="E50" s="94">
        <f>D50/D45*100</f>
        <v>2.5201408313993867</v>
      </c>
      <c r="F50" s="94">
        <f t="shared" si="7"/>
        <v>91.45052833813531</v>
      </c>
      <c r="G50" s="94">
        <f t="shared" si="5"/>
        <v>84.07418310273727</v>
      </c>
      <c r="H50" s="92">
        <f t="shared" si="8"/>
        <v>26.70000000000357</v>
      </c>
      <c r="I50" s="92">
        <f t="shared" si="6"/>
        <v>54.100000000001444</v>
      </c>
      <c r="J50" s="150"/>
      <c r="K50" s="170"/>
      <c r="L50" s="150"/>
    </row>
    <row r="51" spans="1:12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</f>
        <v>27512.899999999994</v>
      </c>
      <c r="E51" s="3">
        <f>D51/D154*100</f>
        <v>1.5639953133973656</v>
      </c>
      <c r="F51" s="3">
        <f>D51/B51*100</f>
        <v>80.1387060317608</v>
      </c>
      <c r="G51" s="3">
        <f t="shared" si="5"/>
        <v>72.90966620379693</v>
      </c>
      <c r="H51" s="36">
        <f>B51-D51</f>
        <v>6818.700000000004</v>
      </c>
      <c r="I51" s="36">
        <f t="shared" si="6"/>
        <v>10222.700000000004</v>
      </c>
      <c r="J51" s="150"/>
      <c r="K51" s="170"/>
      <c r="L51" s="150"/>
    </row>
    <row r="52" spans="1:12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</f>
        <v>16219</v>
      </c>
      <c r="E52" s="94">
        <f>D52/D51*100</f>
        <v>58.95052866110081</v>
      </c>
      <c r="F52" s="94">
        <f t="shared" si="7"/>
        <v>87.6726398010757</v>
      </c>
      <c r="G52" s="94">
        <f t="shared" si="5"/>
        <v>80.33343899829615</v>
      </c>
      <c r="H52" s="92">
        <f t="shared" si="8"/>
        <v>2280.5</v>
      </c>
      <c r="I52" s="92">
        <f t="shared" si="6"/>
        <v>3970.600000000002</v>
      </c>
      <c r="J52" s="150"/>
      <c r="K52" s="170"/>
      <c r="L52" s="150"/>
    </row>
    <row r="53" spans="1:12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</f>
        <v>2.7</v>
      </c>
      <c r="E53" s="94">
        <f>D53/D51*100</f>
        <v>0.009813578357788531</v>
      </c>
      <c r="F53" s="94">
        <f>D53/B53*100</f>
        <v>17.647058823529413</v>
      </c>
      <c r="G53" s="94">
        <f t="shared" si="5"/>
        <v>17.665128055821803</v>
      </c>
      <c r="H53" s="92">
        <f t="shared" si="8"/>
        <v>12.600000000000001</v>
      </c>
      <c r="I53" s="92">
        <f t="shared" si="6"/>
        <v>12.58435</v>
      </c>
      <c r="J53" s="150"/>
      <c r="K53" s="170"/>
      <c r="L53" s="150"/>
    </row>
    <row r="54" spans="1:12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</f>
        <v>783.4000000000001</v>
      </c>
      <c r="E54" s="94">
        <f>D54/D51*100</f>
        <v>2.8473915872190876</v>
      </c>
      <c r="F54" s="94">
        <f t="shared" si="7"/>
        <v>76.48149956067559</v>
      </c>
      <c r="G54" s="94">
        <f t="shared" si="5"/>
        <v>71.63496708119972</v>
      </c>
      <c r="H54" s="92">
        <f t="shared" si="8"/>
        <v>240.89999999999986</v>
      </c>
      <c r="I54" s="92">
        <f t="shared" si="6"/>
        <v>310.1999999999998</v>
      </c>
      <c r="J54" s="150"/>
      <c r="K54" s="170"/>
      <c r="L54" s="150"/>
    </row>
    <row r="55" spans="1:12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</f>
        <v>623.5</v>
      </c>
      <c r="E55" s="94">
        <f>D55/D51*100</f>
        <v>2.266209668918944</v>
      </c>
      <c r="F55" s="94">
        <f t="shared" si="7"/>
        <v>55.8591650241892</v>
      </c>
      <c r="G55" s="94">
        <f t="shared" si="5"/>
        <v>51.11074678252315</v>
      </c>
      <c r="H55" s="92">
        <f t="shared" si="8"/>
        <v>492.70000000000005</v>
      </c>
      <c r="I55" s="92">
        <f t="shared" si="6"/>
        <v>596.4000000000001</v>
      </c>
      <c r="J55" s="150"/>
      <c r="K55" s="170"/>
      <c r="L55" s="150"/>
    </row>
    <row r="56" spans="1:12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</f>
        <v>1096</v>
      </c>
      <c r="E56" s="94">
        <f>D56/D51*100</f>
        <v>3.983585881531937</v>
      </c>
      <c r="F56" s="94">
        <f>D56/B56*100</f>
        <v>90.57851239669421</v>
      </c>
      <c r="G56" s="94">
        <f>D56/C56*100</f>
        <v>83.03030303030303</v>
      </c>
      <c r="H56" s="92">
        <f t="shared" si="8"/>
        <v>114</v>
      </c>
      <c r="I56" s="92">
        <f t="shared" si="6"/>
        <v>224</v>
      </c>
      <c r="J56" s="150"/>
      <c r="K56" s="170"/>
      <c r="L56" s="150"/>
    </row>
    <row r="57" spans="1:12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8788.299999999994</v>
      </c>
      <c r="E57" s="94">
        <f>D57/D51*100</f>
        <v>31.94247062287144</v>
      </c>
      <c r="F57" s="94">
        <f t="shared" si="7"/>
        <v>70.49645845198651</v>
      </c>
      <c r="G57" s="94">
        <f t="shared" si="5"/>
        <v>63.237847215819784</v>
      </c>
      <c r="H57" s="92">
        <f>B57-D57</f>
        <v>3678.0000000000055</v>
      </c>
      <c r="I57" s="92">
        <f>C57-D57</f>
        <v>5108.915650000003</v>
      </c>
      <c r="J57" s="150"/>
      <c r="K57" s="170"/>
      <c r="L57" s="150"/>
    </row>
    <row r="58" spans="1:12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70"/>
      <c r="L58" s="145"/>
    </row>
    <row r="59" spans="1:12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</f>
        <v>7511.200000000001</v>
      </c>
      <c r="E59" s="3">
        <f>D59/D154*100</f>
        <v>0.42698085617983916</v>
      </c>
      <c r="F59" s="3">
        <f>D59/B59*100</f>
        <v>81.25223110457256</v>
      </c>
      <c r="G59" s="3">
        <f t="shared" si="5"/>
        <v>78.26938707458892</v>
      </c>
      <c r="H59" s="36">
        <f>B59-D59</f>
        <v>1733.0999999999985</v>
      </c>
      <c r="I59" s="36">
        <f t="shared" si="6"/>
        <v>2085.3999999999996</v>
      </c>
      <c r="J59" s="150"/>
      <c r="K59" s="170"/>
      <c r="L59" s="150"/>
    </row>
    <row r="60" spans="1:12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</f>
        <v>2554.1000000000004</v>
      </c>
      <c r="E60" s="94">
        <f>D60/D59*100</f>
        <v>34.00388752795825</v>
      </c>
      <c r="F60" s="94">
        <f t="shared" si="7"/>
        <v>89.23867090597814</v>
      </c>
      <c r="G60" s="94">
        <f t="shared" si="5"/>
        <v>81.87005160752638</v>
      </c>
      <c r="H60" s="92">
        <f t="shared" si="8"/>
        <v>307.99999999999955</v>
      </c>
      <c r="I60" s="92">
        <f t="shared" si="6"/>
        <v>565.5999999999995</v>
      </c>
      <c r="J60" s="150"/>
      <c r="K60" s="170"/>
      <c r="L60" s="150"/>
    </row>
    <row r="61" spans="1:12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5.206891042709554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70"/>
      <c r="L61" s="150"/>
    </row>
    <row r="62" spans="1:12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</f>
        <v>273.2999999999999</v>
      </c>
      <c r="E62" s="94">
        <f>D62/D59*100</f>
        <v>3.6385664074981348</v>
      </c>
      <c r="F62" s="94">
        <f t="shared" si="7"/>
        <v>76.81281618887013</v>
      </c>
      <c r="G62" s="94">
        <f t="shared" si="5"/>
        <v>69.41833883667765</v>
      </c>
      <c r="H62" s="92">
        <f t="shared" si="8"/>
        <v>82.50000000000011</v>
      </c>
      <c r="I62" s="92">
        <f t="shared" si="6"/>
        <v>120.40000000000009</v>
      </c>
      <c r="J62" s="150"/>
      <c r="K62" s="170"/>
      <c r="L62" s="150"/>
    </row>
    <row r="63" spans="1:12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47.70742358078602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70"/>
      <c r="L63" s="150"/>
    </row>
    <row r="64" spans="1:12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709.3000000000001</v>
      </c>
      <c r="E64" s="94">
        <f>D64/D59*100</f>
        <v>9.443231441048034</v>
      </c>
      <c r="F64" s="94">
        <f t="shared" si="7"/>
        <v>92.51336898395743</v>
      </c>
      <c r="G64" s="94">
        <f t="shared" si="5"/>
        <v>86.13236187006676</v>
      </c>
      <c r="H64" s="92">
        <f t="shared" si="8"/>
        <v>57.39999999999827</v>
      </c>
      <c r="I64" s="92">
        <f t="shared" si="6"/>
        <v>114.20000000000039</v>
      </c>
      <c r="J64" s="150"/>
      <c r="K64" s="170"/>
      <c r="L64" s="150"/>
    </row>
    <row r="65" spans="1:12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70"/>
      <c r="L65" s="145"/>
    </row>
    <row r="66" spans="1:12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70"/>
      <c r="L66" s="145"/>
    </row>
    <row r="67" spans="1:12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70"/>
      <c r="L67" s="145"/>
    </row>
    <row r="68" spans="1:12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70"/>
      <c r="L68" s="145"/>
    </row>
    <row r="69" spans="1:12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0.012904017247952855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70"/>
      <c r="L69" s="150"/>
    </row>
    <row r="70" spans="1:12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70"/>
      <c r="L70" s="150"/>
    </row>
    <row r="71" spans="1:12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70"/>
      <c r="L71" s="150"/>
    </row>
    <row r="72" spans="1:12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70"/>
      <c r="L72" s="150"/>
    </row>
    <row r="73" spans="1:12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70"/>
      <c r="L73" s="150"/>
    </row>
    <row r="74" spans="1:12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70"/>
      <c r="L74" s="150"/>
    </row>
    <row r="75" spans="1:12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70"/>
      <c r="L75" s="150"/>
    </row>
    <row r="76" spans="1:12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70"/>
      <c r="L76" s="150"/>
    </row>
    <row r="77" spans="1:12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70"/>
      <c r="L77" s="145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</row>
    <row r="90" spans="1:12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</f>
        <v>177055.7</v>
      </c>
      <c r="E90" s="3">
        <f>D90/D154*100</f>
        <v>10.064889016072097</v>
      </c>
      <c r="F90" s="3">
        <f aca="true" t="shared" si="11" ref="F90:F96">D90/B90*100</f>
        <v>93.36987148015355</v>
      </c>
      <c r="G90" s="3">
        <f t="shared" si="9"/>
        <v>86.76853126016881</v>
      </c>
      <c r="H90" s="36">
        <f aca="true" t="shared" si="12" ref="H90:H96">B90-D90</f>
        <v>12572.600000000006</v>
      </c>
      <c r="I90" s="36">
        <f t="shared" si="10"/>
        <v>26999.5</v>
      </c>
      <c r="J90" s="150"/>
      <c r="K90" s="170"/>
      <c r="L90" s="150"/>
    </row>
    <row r="91" spans="1:12" s="149" customFormat="1" ht="21.75" customHeight="1">
      <c r="A91" s="90" t="s">
        <v>3</v>
      </c>
      <c r="B91" s="112">
        <f>163944.6+273.6+100-321+12937.7+490</f>
        <v>177424.90000000002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</f>
        <v>166756.41000000006</v>
      </c>
      <c r="E91" s="94">
        <f>D91/D90*100</f>
        <v>94.18302263073149</v>
      </c>
      <c r="F91" s="94">
        <f t="shared" si="11"/>
        <v>93.98703902327128</v>
      </c>
      <c r="G91" s="94">
        <f t="shared" si="9"/>
        <v>87.78810897204737</v>
      </c>
      <c r="H91" s="92">
        <f t="shared" si="12"/>
        <v>10668.489999999962</v>
      </c>
      <c r="I91" s="92">
        <f t="shared" si="10"/>
        <v>23196.889999999927</v>
      </c>
      <c r="K91" s="170"/>
      <c r="L91" s="150"/>
    </row>
    <row r="92" spans="1:12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</f>
        <v>1731.1000000000004</v>
      </c>
      <c r="E92" s="94">
        <f>D92/D90*100</f>
        <v>0.9777149224791973</v>
      </c>
      <c r="F92" s="94">
        <f t="shared" si="11"/>
        <v>75.63682439812996</v>
      </c>
      <c r="G92" s="94">
        <f t="shared" si="9"/>
        <v>62.35052586082698</v>
      </c>
      <c r="H92" s="92">
        <f t="shared" si="12"/>
        <v>557.5999999999999</v>
      </c>
      <c r="I92" s="92">
        <f t="shared" si="10"/>
        <v>1045.2999999999997</v>
      </c>
      <c r="K92" s="170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</row>
    <row r="94" spans="1:12" s="149" customFormat="1" ht="18.75" thickBot="1">
      <c r="A94" s="90" t="s">
        <v>27</v>
      </c>
      <c r="B94" s="113">
        <f>B90-B91-B92-B93</f>
        <v>9914.699999999993</v>
      </c>
      <c r="C94" s="113">
        <f>C90-C91-C92-C93</f>
        <v>11325.500000000024</v>
      </c>
      <c r="D94" s="113">
        <f>D90-D91-D92-D93</f>
        <v>8568.18999999995</v>
      </c>
      <c r="E94" s="94">
        <f>D94/D90*100</f>
        <v>4.839262446789315</v>
      </c>
      <c r="F94" s="94">
        <f t="shared" si="11"/>
        <v>86.41905453518469</v>
      </c>
      <c r="G94" s="94">
        <f>D94/C94*100</f>
        <v>75.65396671228582</v>
      </c>
      <c r="H94" s="92">
        <f t="shared" si="12"/>
        <v>1346.5100000000439</v>
      </c>
      <c r="I94" s="92">
        <f>C94-D94</f>
        <v>2757.310000000074</v>
      </c>
      <c r="K94" s="170"/>
      <c r="L94" s="150"/>
    </row>
    <row r="95" spans="1:12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</f>
        <v>37082.9</v>
      </c>
      <c r="E95" s="74">
        <f>D95/D154*100</f>
        <v>2.1080104898859515</v>
      </c>
      <c r="F95" s="76">
        <f t="shared" si="11"/>
        <v>91.50058602183702</v>
      </c>
      <c r="G95" s="73">
        <f>D95/C95*100</f>
        <v>42.6371081699786</v>
      </c>
      <c r="H95" s="77">
        <f t="shared" si="12"/>
        <v>3444.5999999999985</v>
      </c>
      <c r="I95" s="79">
        <f>C95-D95</f>
        <v>49890.4</v>
      </c>
      <c r="J95" s="150"/>
      <c r="K95" s="170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</f>
        <v>9881.299999999997</v>
      </c>
      <c r="E96" s="119">
        <f>D96/D95*100</f>
        <v>26.646513622181644</v>
      </c>
      <c r="F96" s="120">
        <f t="shared" si="11"/>
        <v>97.69343325489884</v>
      </c>
      <c r="G96" s="121">
        <f>D96/C96*100</f>
        <v>77.11211000296544</v>
      </c>
      <c r="H96" s="122">
        <f t="shared" si="12"/>
        <v>233.3000000000029</v>
      </c>
      <c r="I96" s="111">
        <f>C96-D96</f>
        <v>2932.9000000000033</v>
      </c>
      <c r="J96" s="150"/>
      <c r="K96" s="170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</row>
    <row r="102" spans="1:12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</f>
        <v>10335.1</v>
      </c>
      <c r="E102" s="16">
        <f>D102/D154*100</f>
        <v>0.5875079676621918</v>
      </c>
      <c r="F102" s="16">
        <f>D102/B102*100</f>
        <v>89.83528184623408</v>
      </c>
      <c r="G102" s="16">
        <f aca="true" t="shared" si="13" ref="G102:G152">D102/C102*100</f>
        <v>74.30940020994808</v>
      </c>
      <c r="H102" s="61">
        <f aca="true" t="shared" si="14" ref="H102:H108">B102-D102</f>
        <v>1169.3999999999996</v>
      </c>
      <c r="I102" s="61">
        <f aca="true" t="shared" si="15" ref="I102:I152">C102-D102</f>
        <v>3573.1000000000004</v>
      </c>
      <c r="J102" s="145"/>
      <c r="K102" s="170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</f>
        <v>291.29999999999995</v>
      </c>
      <c r="E103" s="106">
        <f>D103/D102*100</f>
        <v>2.8185503768710505</v>
      </c>
      <c r="F103" s="94">
        <f>D103/B103*100</f>
        <v>88.97373243738544</v>
      </c>
      <c r="G103" s="106">
        <f>D103/C103*100</f>
        <v>80.07146783947222</v>
      </c>
      <c r="H103" s="105">
        <f t="shared" si="14"/>
        <v>36.10000000000008</v>
      </c>
      <c r="I103" s="105">
        <f t="shared" si="15"/>
        <v>72.50000000000006</v>
      </c>
      <c r="J103" s="150"/>
      <c r="K103" s="170"/>
      <c r="L103" s="150"/>
    </row>
    <row r="104" spans="1:12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</f>
        <v>8828.799999999997</v>
      </c>
      <c r="E104" s="94">
        <f>D104/D102*100</f>
        <v>85.42539501311064</v>
      </c>
      <c r="F104" s="94">
        <f aca="true" t="shared" si="16" ref="F104:F152">D104/B104*100</f>
        <v>94.07953625165165</v>
      </c>
      <c r="G104" s="94">
        <f t="shared" si="13"/>
        <v>83.10319185986312</v>
      </c>
      <c r="H104" s="92">
        <f t="shared" si="14"/>
        <v>555.6000000000022</v>
      </c>
      <c r="I104" s="92">
        <f t="shared" si="15"/>
        <v>1795.1000000000022</v>
      </c>
      <c r="J104" s="150"/>
      <c r="K104" s="170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1215.0000000000036</v>
      </c>
      <c r="E106" s="110">
        <f>D106/D102*100</f>
        <v>11.756054610018323</v>
      </c>
      <c r="F106" s="110">
        <f t="shared" si="16"/>
        <v>67.77486472917963</v>
      </c>
      <c r="G106" s="110">
        <f t="shared" si="13"/>
        <v>41.602465331278985</v>
      </c>
      <c r="H106" s="111">
        <f t="shared" si="14"/>
        <v>577.6999999999971</v>
      </c>
      <c r="I106" s="111">
        <f t="shared" si="15"/>
        <v>1705.4999999999982</v>
      </c>
      <c r="J106" s="150"/>
      <c r="K106" s="170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517550.99206000014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451423.7</v>
      </c>
      <c r="E107" s="64">
        <f>D107/D154*100</f>
        <v>25.66158242702509</v>
      </c>
      <c r="F107" s="64">
        <f>D107/B107*100</f>
        <v>87.22303829487512</v>
      </c>
      <c r="G107" s="64">
        <f t="shared" si="13"/>
        <v>78.10036459917448</v>
      </c>
      <c r="H107" s="63">
        <f t="shared" si="14"/>
        <v>66127.29206000012</v>
      </c>
      <c r="I107" s="63">
        <f t="shared" si="15"/>
        <v>126580.89999999985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</f>
        <v>2336.2</v>
      </c>
      <c r="E108" s="87">
        <f>D108/D107*100</f>
        <v>0.5175182428392661</v>
      </c>
      <c r="F108" s="87">
        <f t="shared" si="16"/>
        <v>60.10909278032213</v>
      </c>
      <c r="G108" s="87">
        <f t="shared" si="13"/>
        <v>52.39291320923974</v>
      </c>
      <c r="H108" s="88">
        <f t="shared" si="14"/>
        <v>1550.4</v>
      </c>
      <c r="I108" s="88">
        <f t="shared" si="15"/>
        <v>2122.8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</f>
        <v>823.9</v>
      </c>
      <c r="E109" s="94">
        <f>D109/D108*100</f>
        <v>35.26667237394059</v>
      </c>
      <c r="F109" s="94">
        <f t="shared" si="16"/>
        <v>47.684917235791175</v>
      </c>
      <c r="G109" s="94">
        <f t="shared" si="13"/>
        <v>41.29824561403508</v>
      </c>
      <c r="H109" s="92">
        <f aca="true" t="shared" si="17" ref="H109:H152">B109-D109</f>
        <v>903.9000000000002</v>
      </c>
      <c r="I109" s="92">
        <f t="shared" si="15"/>
        <v>1171.1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</f>
        <v>46.4</v>
      </c>
      <c r="E113" s="87">
        <f>D113/D107*100</f>
        <v>0.010278591930374944</v>
      </c>
      <c r="F113" s="87">
        <f t="shared" si="16"/>
        <v>72.16623118078884</v>
      </c>
      <c r="G113" s="87">
        <f t="shared" si="13"/>
        <v>72.16174183514774</v>
      </c>
      <c r="H113" s="88">
        <f t="shared" si="17"/>
        <v>17.896000000000008</v>
      </c>
      <c r="I113" s="88">
        <f t="shared" si="15"/>
        <v>17.9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</f>
        <v>2444.0999999999995</v>
      </c>
      <c r="E114" s="87">
        <f>D114/D107*100</f>
        <v>0.5414203995049439</v>
      </c>
      <c r="F114" s="87">
        <f t="shared" si="16"/>
        <v>80.47744484688836</v>
      </c>
      <c r="G114" s="87">
        <f t="shared" si="13"/>
        <v>73.80643213045445</v>
      </c>
      <c r="H114" s="88">
        <f t="shared" si="17"/>
        <v>592.9000000000005</v>
      </c>
      <c r="I114" s="88">
        <f t="shared" si="15"/>
        <v>867.4000000000005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0.014576106659885157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</f>
        <v>393.30000000000007</v>
      </c>
      <c r="E119" s="87">
        <f>D119/D107*100</f>
        <v>0.08712435789259626</v>
      </c>
      <c r="F119" s="87">
        <f t="shared" si="16"/>
        <v>89.18367346938777</v>
      </c>
      <c r="G119" s="87">
        <f t="shared" si="13"/>
        <v>80.00406834825063</v>
      </c>
      <c r="H119" s="88">
        <f t="shared" si="17"/>
        <v>47.69999999999993</v>
      </c>
      <c r="I119" s="88">
        <f t="shared" si="15"/>
        <v>98.29999999999995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</f>
        <v>317.9</v>
      </c>
      <c r="E120" s="94">
        <f>D120/D119*100</f>
        <v>80.82888380371216</v>
      </c>
      <c r="F120" s="94">
        <f t="shared" si="16"/>
        <v>87.47936158503026</v>
      </c>
      <c r="G120" s="94">
        <f t="shared" si="13"/>
        <v>77.76418786692759</v>
      </c>
      <c r="H120" s="92">
        <f t="shared" si="17"/>
        <v>45.5</v>
      </c>
      <c r="I120" s="92">
        <f t="shared" si="15"/>
        <v>90.90000000000003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</f>
        <v>13.6</v>
      </c>
      <c r="E121" s="87">
        <f>D121/D107*100</f>
        <v>0.0030126907382133456</v>
      </c>
      <c r="F121" s="87">
        <f t="shared" si="16"/>
        <v>4.57912457912458</v>
      </c>
      <c r="G121" s="87">
        <f t="shared" si="13"/>
        <v>4.290220820189274</v>
      </c>
      <c r="H121" s="88">
        <f t="shared" si="17"/>
        <v>283.4</v>
      </c>
      <c r="I121" s="88">
        <f t="shared" si="15"/>
        <v>303.4</v>
      </c>
      <c r="K121" s="170"/>
      <c r="L121" s="171"/>
    </row>
    <row r="122" spans="1:12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0.10453593818844692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1"/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10.572462190177433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0.002458887293688834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0.0401839779346986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0.012671022810720836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</row>
    <row r="130" spans="1:17" s="100" customFormat="1" ht="37.5">
      <c r="A130" s="95" t="s">
        <v>57</v>
      </c>
      <c r="B130" s="140">
        <f>879.4+25.3</f>
        <v>904.6999999999999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</f>
        <v>586.1</v>
      </c>
      <c r="E130" s="99">
        <f>D130/D107*100</f>
        <v>0.12983367953432662</v>
      </c>
      <c r="F130" s="87">
        <f t="shared" si="16"/>
        <v>64.78390626727094</v>
      </c>
      <c r="G130" s="87">
        <f t="shared" si="13"/>
        <v>62.218683651804675</v>
      </c>
      <c r="H130" s="88">
        <f t="shared" si="17"/>
        <v>318.5999999999999</v>
      </c>
      <c r="I130" s="88">
        <f t="shared" si="15"/>
        <v>355.9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</f>
        <v>268.2</v>
      </c>
      <c r="E131" s="94">
        <f>D131/D130*100</f>
        <v>45.760109196382864</v>
      </c>
      <c r="F131" s="94">
        <f>D131/B131*100</f>
        <v>53.97464278526867</v>
      </c>
      <c r="G131" s="94">
        <f t="shared" si="13"/>
        <v>52.50587314017228</v>
      </c>
      <c r="H131" s="92">
        <f t="shared" si="17"/>
        <v>228.7</v>
      </c>
      <c r="I131" s="92">
        <f t="shared" si="15"/>
        <v>242.60000000000002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v>25</v>
      </c>
      <c r="E132" s="99">
        <f>D132/D107*100</f>
        <v>0.005538034445245121</v>
      </c>
      <c r="F132" s="87">
        <f t="shared" si="16"/>
        <v>5.681818181818182</v>
      </c>
      <c r="G132" s="87">
        <f t="shared" si="13"/>
        <v>5.154639175257731</v>
      </c>
      <c r="H132" s="88">
        <f t="shared" si="17"/>
        <v>415</v>
      </c>
      <c r="I132" s="88">
        <f t="shared" si="15"/>
        <v>460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0.07443118294409443</v>
      </c>
      <c r="F136" s="87">
        <f t="shared" si="16"/>
        <v>96</v>
      </c>
      <c r="G136" s="87">
        <f t="shared" si="13"/>
        <v>22.653721682847898</v>
      </c>
      <c r="H136" s="88">
        <f t="shared" si="17"/>
        <v>14</v>
      </c>
      <c r="I136" s="88">
        <f t="shared" si="15"/>
        <v>1147.2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</f>
        <v>111.39999999999999</v>
      </c>
      <c r="E137" s="99">
        <f>D137/D107*100</f>
        <v>0.02467748148801226</v>
      </c>
      <c r="F137" s="87">
        <f t="shared" si="16"/>
        <v>34.81249999999999</v>
      </c>
      <c r="G137" s="87">
        <f t="shared" si="13"/>
        <v>31.82857142857143</v>
      </c>
      <c r="H137" s="88">
        <f t="shared" si="17"/>
        <v>208.60000000000002</v>
      </c>
      <c r="I137" s="88">
        <f t="shared" si="15"/>
        <v>238.60000000000002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</f>
        <v>469.70000000000016</v>
      </c>
      <c r="E139" s="99">
        <f>D139/D107*100</f>
        <v>0.10404859115726538</v>
      </c>
      <c r="F139" s="87">
        <f>D139/B139*100</f>
        <v>84.32675044883307</v>
      </c>
      <c r="G139" s="87">
        <f>D139/C139*100</f>
        <v>77.2914266908014</v>
      </c>
      <c r="H139" s="88">
        <f t="shared" si="17"/>
        <v>87.29999999999984</v>
      </c>
      <c r="I139" s="88">
        <f t="shared" si="15"/>
        <v>137.9999999999999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</f>
        <v>389.09999999999997</v>
      </c>
      <c r="E140" s="94">
        <f>D140/D139*100</f>
        <v>82.84011070896314</v>
      </c>
      <c r="F140" s="94">
        <f t="shared" si="16"/>
        <v>86.83329613925463</v>
      </c>
      <c r="G140" s="94">
        <f>D140/C140*100</f>
        <v>79.47303921568626</v>
      </c>
      <c r="H140" s="92">
        <f t="shared" si="17"/>
        <v>59.00000000000006</v>
      </c>
      <c r="I140" s="92">
        <f t="shared" si="15"/>
        <v>100.50000000000006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</f>
        <v>1534.3</v>
      </c>
      <c r="E141" s="99">
        <f>D141/D107*100</f>
        <v>0.33988024997358357</v>
      </c>
      <c r="F141" s="87">
        <f t="shared" si="16"/>
        <v>93.89266262774615</v>
      </c>
      <c r="G141" s="87">
        <f t="shared" si="13"/>
        <v>87.17613636363636</v>
      </c>
      <c r="H141" s="88">
        <f t="shared" si="17"/>
        <v>99.80000000000018</v>
      </c>
      <c r="I141" s="88">
        <f t="shared" si="15"/>
        <v>225.70000000000005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</f>
        <v>1264.3</v>
      </c>
      <c r="E142" s="94">
        <f>D142/D141*100</f>
        <v>82.4023984879098</v>
      </c>
      <c r="F142" s="94">
        <f aca="true" t="shared" si="18" ref="F142:F151">D142/B142*100</f>
        <v>95.1818113378002</v>
      </c>
      <c r="G142" s="94">
        <f t="shared" si="13"/>
        <v>87.95742312508695</v>
      </c>
      <c r="H142" s="92">
        <f t="shared" si="17"/>
        <v>64</v>
      </c>
      <c r="I142" s="92">
        <f t="shared" si="15"/>
        <v>173.10000000000014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</f>
        <v>20.799999999999997</v>
      </c>
      <c r="E143" s="94">
        <f>D143/D141*100</f>
        <v>1.355667079449912</v>
      </c>
      <c r="F143" s="94">
        <f t="shared" si="18"/>
        <v>59.259259259259245</v>
      </c>
      <c r="G143" s="94">
        <f>D143/C143*100</f>
        <v>51.99999999999999</v>
      </c>
      <c r="H143" s="92">
        <f t="shared" si="17"/>
        <v>14.300000000000004</v>
      </c>
      <c r="I143" s="92">
        <f t="shared" si="15"/>
        <v>19.200000000000003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0.13834010044222314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</f>
        <v>69055.90000000001</v>
      </c>
      <c r="E146" s="99">
        <f>D146/D107*100</f>
        <v>15.297358113896104</v>
      </c>
      <c r="F146" s="87">
        <f t="shared" si="18"/>
        <v>82.34772934059474</v>
      </c>
      <c r="G146" s="87">
        <f t="shared" si="13"/>
        <v>56.64558805072977</v>
      </c>
      <c r="H146" s="88">
        <f t="shared" si="17"/>
        <v>14803</v>
      </c>
      <c r="I146" s="88">
        <f t="shared" si="15"/>
        <v>52852.8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</f>
        <v>128.2</v>
      </c>
      <c r="E149" s="99">
        <f>D149/D107*100</f>
        <v>0.028399040635216977</v>
      </c>
      <c r="F149" s="87">
        <f t="shared" si="18"/>
        <v>100.00229334432473</v>
      </c>
      <c r="G149" s="87">
        <f t="shared" si="13"/>
        <v>78.98952556993221</v>
      </c>
      <c r="H149" s="88">
        <f t="shared" si="17"/>
        <v>-0.0029399999999952797</v>
      </c>
      <c r="I149" s="88">
        <f t="shared" si="15"/>
        <v>34.10000000000002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</f>
        <v>10345.199999999997</v>
      </c>
      <c r="E150" s="99">
        <f>D150/D107*100</f>
        <v>2.2916829577179927</v>
      </c>
      <c r="F150" s="87">
        <f t="shared" si="18"/>
        <v>89.23275973605898</v>
      </c>
      <c r="G150" s="87">
        <f t="shared" si="13"/>
        <v>89.23275973605898</v>
      </c>
      <c r="H150" s="88">
        <f t="shared" si="17"/>
        <v>1248.300000000003</v>
      </c>
      <c r="I150" s="88">
        <f t="shared" si="15"/>
        <v>1248.300000000003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</f>
        <v>276920.20000000007</v>
      </c>
      <c r="E151" s="99">
        <f>D151/D107*100</f>
        <v>61.343744247366736</v>
      </c>
      <c r="F151" s="87">
        <f t="shared" si="18"/>
        <v>87.10738087621306</v>
      </c>
      <c r="G151" s="87">
        <f t="shared" si="13"/>
        <v>85.83747739917469</v>
      </c>
      <c r="H151" s="88">
        <f t="shared" si="17"/>
        <v>40986.5</v>
      </c>
      <c r="I151" s="88">
        <f>C151-D151</f>
        <v>45689.69999999995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99">
        <f>D152/D107*100</f>
        <v>8.315823914428945</v>
      </c>
      <c r="F152" s="87">
        <f t="shared" si="16"/>
        <v>96.96972828038338</v>
      </c>
      <c r="G152" s="87">
        <f t="shared" si="13"/>
        <v>88.88899412767563</v>
      </c>
      <c r="H152" s="88">
        <f t="shared" si="17"/>
        <v>1173.1000000000276</v>
      </c>
      <c r="I152" s="88">
        <f t="shared" si="15"/>
        <v>4692.400000000023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462675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1759142.0999999996</v>
      </c>
      <c r="E154" s="25">
        <v>100</v>
      </c>
      <c r="F154" s="3">
        <f>D154/B154*100</f>
        <v>89.85543333871016</v>
      </c>
      <c r="G154" s="3">
        <f aca="true" t="shared" si="19" ref="G154:G160">D154/C154*100</f>
        <v>79.72734182641175</v>
      </c>
      <c r="H154" s="36">
        <f aca="true" t="shared" si="20" ref="H154:H160">B154-D154</f>
        <v>198604.95506000053</v>
      </c>
      <c r="I154" s="36">
        <f aca="true" t="shared" si="21" ref="I154:I160">C154-D154</f>
        <v>447305.6000000001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827048.6000000001</v>
      </c>
      <c r="C155" s="47">
        <f>C8+C20+C34+C52+C60+C91+C115+C120+C46+C142+C133+C103</f>
        <v>897190</v>
      </c>
      <c r="D155" s="47">
        <f>D8+D20+D34+D52+D60+D91+D115+D120+D46+D142+D133+D103</f>
        <v>764468.0100000002</v>
      </c>
      <c r="E155" s="6">
        <f>D155/D154*100</f>
        <v>43.45686513897885</v>
      </c>
      <c r="F155" s="6">
        <f aca="true" t="shared" si="22" ref="F155:F160">D155/B155*100</f>
        <v>92.43326329311242</v>
      </c>
      <c r="G155" s="6">
        <f t="shared" si="19"/>
        <v>85.20692495458044</v>
      </c>
      <c r="H155" s="48">
        <f t="shared" si="20"/>
        <v>62580.58999999985</v>
      </c>
      <c r="I155" s="58">
        <f t="shared" si="21"/>
        <v>132721.98999999976</v>
      </c>
      <c r="K155" s="170"/>
      <c r="L155" s="174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76810</v>
      </c>
      <c r="E156" s="6">
        <f>D156/D154*100</f>
        <v>4.366332884648717</v>
      </c>
      <c r="F156" s="6">
        <f t="shared" si="22"/>
        <v>82.32256598612915</v>
      </c>
      <c r="G156" s="6">
        <f t="shared" si="19"/>
        <v>69.47107557613691</v>
      </c>
      <c r="H156" s="48">
        <f>B156-D156</f>
        <v>16493.700000000026</v>
      </c>
      <c r="I156" s="58">
        <f t="shared" si="21"/>
        <v>33753.999999999985</v>
      </c>
      <c r="K156" s="170"/>
      <c r="L156" s="175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32407.1</v>
      </c>
      <c r="E157" s="6">
        <f>D157/D154*100</f>
        <v>1.8422104729345061</v>
      </c>
      <c r="F157" s="6">
        <f t="shared" si="22"/>
        <v>85.79525899726256</v>
      </c>
      <c r="G157" s="6">
        <f t="shared" si="19"/>
        <v>76.95180880240302</v>
      </c>
      <c r="H157" s="48">
        <f t="shared" si="20"/>
        <v>5365.5</v>
      </c>
      <c r="I157" s="58">
        <f t="shared" si="21"/>
        <v>9706.400000000001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24719.099999999995</v>
      </c>
      <c r="E158" s="6">
        <f>D158/D154*100</f>
        <v>1.4051792632329134</v>
      </c>
      <c r="F158" s="6">
        <f t="shared" si="22"/>
        <v>88.9681905543438</v>
      </c>
      <c r="G158" s="6">
        <f t="shared" si="19"/>
        <v>81.5844191849182</v>
      </c>
      <c r="H158" s="48">
        <f>B158-D158</f>
        <v>3065.1000000000095</v>
      </c>
      <c r="I158" s="58">
        <f t="shared" si="21"/>
        <v>5579.700000000004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65.10000000000001</v>
      </c>
      <c r="E159" s="6">
        <f>D159/D154*100</f>
        <v>0.0037006675015054226</v>
      </c>
      <c r="F159" s="6">
        <f t="shared" si="22"/>
        <v>56.85589519650656</v>
      </c>
      <c r="G159" s="6">
        <f t="shared" si="19"/>
        <v>56.86366739209333</v>
      </c>
      <c r="H159" s="48">
        <f t="shared" si="20"/>
        <v>49.39999999999999</v>
      </c>
      <c r="I159" s="58">
        <f t="shared" si="21"/>
        <v>49.38435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971723.4550600001</v>
      </c>
      <c r="C160" s="60">
        <f>C154-C155-C156-C157-C158-C159</f>
        <v>1126166.9156499996</v>
      </c>
      <c r="D160" s="60">
        <f>D154-D155-D156-D157-D158-D159</f>
        <v>860672.7899999995</v>
      </c>
      <c r="E160" s="28">
        <f>D160/D154*100</f>
        <v>48.92571157270352</v>
      </c>
      <c r="F160" s="28">
        <f t="shared" si="22"/>
        <v>88.57178300248565</v>
      </c>
      <c r="G160" s="28">
        <f t="shared" si="19"/>
        <v>76.42497555553187</v>
      </c>
      <c r="H160" s="81">
        <f t="shared" si="20"/>
        <v>111050.66506000061</v>
      </c>
      <c r="I160" s="81">
        <f t="shared" si="21"/>
        <v>265494.1256500002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1759142.0999999996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1759142.0999999996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2018-11-23T09:59:11Z</dcterms:modified>
  <cp:category/>
  <cp:version/>
  <cp:contentType/>
  <cp:contentStatus/>
</cp:coreProperties>
</file>